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8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<sst xmlns="http://schemas.openxmlformats.org/spreadsheetml/2006/main" count="684" uniqueCount="408">
  <si>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</si>
  <si>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</si>
  <si>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</si>
  <si>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</si>
  <si>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</si>
  <si>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</si>
  <si>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</si>
  <si>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</si>
  <si>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</si>
  <si>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</si>
  <si>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</si>
  <si>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</si>
  <si>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</si>
  <si>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</si>
  <si>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</si>
  <si>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</si>
  <si>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</si>
  <si>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</si>
  <si>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</si>
  <si>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</si>
  <si>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</si>
  <si>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</si>
  <si>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</si>
  <si>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</si>
  <si>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</si>
  <si>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</si>
  <si>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</si>
  <si>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</si>
  <si>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</si>
  <si>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</si>
  <si>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</si>
  <si>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</si>
  <si>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</si>
  <si>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</si>
  <si>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</si>
  <si>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</si>
  <si>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</si>
  <si>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</si>
  <si>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</si>
  <si>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</si>
  <si>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</si>
  <si>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</si>
  <si>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</si>
  <si>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</si>
  <si>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</si>
  <si>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</si>
  <si>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</si>
  <si>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</si>
  <si>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</si>
  <si>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</si>
  <si>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</si>
  <si>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</si>
  <si>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</si>
  <si>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</si>
  <si>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</si>
  <si>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</si>
  <si>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</si>
  <si>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</si>
  <si>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</si>
  <si>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</si>
  <si>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</si>
  <si>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</si>
  <si>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</si>
  <si>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</si>
  <si>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</si>
  <si>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</si>
  <si>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</si>
  <si>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</si>
  <si>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</si>
  <si>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</si>
  <si>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</si>
  <si>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</si>
  <si>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</si>
  <si>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</si>
  <si>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</si>
  <si>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</si>
  <si>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</si>
  <si>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</si>
  <si>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</si>
  <si>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</si>
  <si>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</si>
  <si>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</si>
  <si>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</si>
  <si>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</si>
  <si>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</si>
  <si>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</si>
  <si>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</si>
  <si>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</si>
  <si>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</si>
  <si>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</si>
  <si>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</si>
  <si>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</si>
  <si>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</si>
  <si>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</si>
  <si>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</si>
  <si>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</si>
  <si>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</si>
  <si>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</si>
  <si>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</si>
  <si>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</si>
  <si>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</si>
  <si>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</si>
  <si>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</si>
  <si>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</si>
  <si>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</si>
  <si>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</si>
  <si>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</si>
  <si>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</si>
  <si>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</si>
  <si>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</si>
  <si>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</si>
  <si>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</si>
  <si>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</si>
  <si>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</si>
  <si>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</si>
  <si>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</si>
  <si>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</si>
  <si>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</si>
  <si>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</si>
  <si>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</si>
  <si>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</si>
  <si>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</si>
  <si>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</si>
  <si>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</si>
  <si>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</si>
  <si>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</si>
  <si>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</si>
  <si>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</si>
  <si>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</si>
  <si>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</si>
  <si>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</si>
  <si>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</si>
  <si>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</si>
  <si>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</si>
  <si>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</si>
  <si>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</si>
  <si>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</si>
  <si>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</si>
  <si>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</si>
  <si>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</si>
  <si>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</si>
  <si>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</si>
  <si>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</si>
  <si>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</si>
  <si>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</si>
  <si>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</si>
  <si>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</si>
  <si>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</si>
  <si>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</si>
  <si>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</si>
  <si>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</si>
  <si>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</si>
  <si>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</si>
  <si>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</si>
  <si>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</si>
  <si>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</si>
  <si>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</si>
  <si>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</si>
  <si>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</si>
  <si>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</si>
  <si>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</si>
  <si>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</si>
  <si>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</si>
  <si>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</si>
  <si>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</si>
  <si>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</si>
  <si>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</si>
  <si>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</si>
  <si>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</si>
  <si>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</si>
  <si>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</si>
  <si>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</si>
  <si>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</si>
  <si>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</si>
  <si>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</si>
  <si>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</si>
  <si>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</si>
  <si>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</si>
  <si>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</si>
  <si>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</si>
  <si>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</si>
  <si>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</si>
  <si>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</si>
  <si>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</si>
  <si>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</si>
  <si>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</si>
  <si>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</si>
  <si>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</si>
  <si>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</si>
  <si>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</si>
  <si>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</si>
  <si>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</si>
  <si>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</si>
  <si>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</si>
  <si>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</si>
  <si>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</si>
  <si>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</si>
  <si>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</si>
  <si>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</si>
  <si>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</si>
  <si>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</si>
  <si>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</si>
  <si>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</si>
  <si>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</si>
  <si>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</si>
  <si>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</si>
  <si>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</si>
  <si>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</si>
  <si>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</si>
  <si>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</si>
  <si>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</si>
  <si>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</si>
  <si>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</si>
  <si>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</si>
  <si>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</si>
  <si>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</si>
  <si>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</si>
  <si>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</si>
  <si>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</si>
  <si>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</si>
  <si>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</si>
  <si>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</si>
  <si>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</si>
  <si>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</si>
  <si>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</si>
  <si>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</si>
  <si>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</si>
  <si>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</si>
  <si>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</si>
  <si>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</si>
  <si>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</si>
  <si>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</si>
  <si>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</si>
  <si>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</si>
  <si>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</si>
  <si>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</si>
  <si>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</si>
  <si>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</si>
  <si>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</si>
  <si>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</si>
  <si>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</si>
  <si>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</si>
  <si>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</si>
  <si>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</si>
  <si>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</si>
  <si>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</si>
  <si>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</si>
  <si>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</si>
  <si>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</si>
  <si>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</si>
  <si>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</si>
  <si>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</si>
  <si>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</si>
  <si>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</si>
  <si>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</si>
  <si>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</si>
  <si>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</si>
  <si>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</si>
  <si>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</si>
  <si>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</si>
  <si>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</si>
  <si>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</si>
  <si>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</si>
  <si>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</si>
  <si>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</si>
  <si>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</si>
  <si>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</si>
  <si>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</si>
  <si>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</si>
  <si>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</si>
  <si>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</si>
  <si>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</si>
  <si>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</si>
  <si>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</si>
  <si>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</si>
  <si>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</si>
  <si>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</si>
  <si>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</si>
  <si>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</si>
  <si>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</si>
  <si>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</si>
  <si>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</si>
  <si>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</si>
  <si>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</si>
  <si>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</si>
  <si>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</si>
  <si>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</si>
  <si>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</si>
  <si>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</si>
  <si>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</si>
  <si>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</si>
  <si>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</si>
  <si>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</si>
  <si>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</si>
  <si>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</si>
  <si>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</si>
  <si>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</si>
  <si>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</si>
  <si>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</si>
  <si>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</si>
  <si>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</si>
  <si>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</si>
  <si>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</si>
  <si>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</si>
  <si>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</si>
  <si>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</si>
  <si>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</si>
  <si>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</si>
  <si>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</si>
  <si>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</si>
  <si>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</si>
  <si>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</si>
  <si>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</si>
  <si>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</si>
  <si>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</si>
  <si>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</si>
  <si>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</si>
  <si>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</si>
  <si>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</si>
  <si>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</si>
  <si>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</si>
  <si>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</si>
  <si>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</si>
  <si>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</si>
  <si>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</si>
  <si>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</si>
  <si>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</si>
  <si>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</si>
  <si>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</si>
  <si>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</si>
  <si>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</si>
  <si>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</si>
  <si>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</si>
  <si>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</si>
  <si>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</si>
  <si>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</si>
  <si>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</si>
  <si>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</si>
  <si>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</si>
  <si>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</si>
  <si>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</si>
  <si>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</si>
  <si>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</si>
  <si>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</si>
  <si>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</si>
  <si>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</si>
  <si>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</si>
  <si>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</si>
  <si>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</si>
  <si>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</si>
  <si>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</si>
  <si>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</si>
  <si>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</si>
  <si>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</si>
  <si>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</si>
  <si>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</si>
  <si>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</si>
  <si>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</si>
  <si>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</si>
  <si>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</si>
  <si>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</si>
  <si>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</si>
  <si>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</si>
  <si>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</si>
  <si>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</si>
  <si>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</si>
  <si>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</si>
  <si>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</si>
  <si>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</si>
  <si>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</si>
  <si>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</si>
  <si>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</si>
  <si>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</si>
  <si>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</si>
  <si>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</si>
  <si>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Основные средства (балансовая стоимость, 010100000)*, всего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</si>
  <si>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</si>
  <si>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</si>
  <si>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</si>
  <si>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</si>
  <si>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</si>
  <si>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Основные средства (остаточная стоимость, стр.010 -  стр.020)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</si>
  <si>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</si>
  <si>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</si>
  <si>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</si>
  <si>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</si>
  <si>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</si>
  <si>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</si>
  <si>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</si>
  <si>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</si>
  <si>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Непроизведенные активы (балансовая стоимость, 010300000)</t>
  </si>
  <si>
    <t>Итого по разделу I 
(стр.030 + стр.060 + стр.070 + стр.080 + стр.090 + стр.100  + стр. 140)</t>
  </si>
  <si>
    <t>аккредитивы на счетах учреждения в кредитной организации (020126000)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</si>
  <si>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</si>
  <si>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</si>
  <si>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</si>
  <si>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БДОУ г. Омска "Центр развития ребенка-детский сад № 21"</t>
  </si>
  <si>
    <t>Клементьева О. В.</t>
  </si>
  <si>
    <t>01 января 2017 г.</t>
  </si>
  <si>
    <t>Копылович Т. Г.</t>
  </si>
  <si>
    <t>43976131</t>
  </si>
  <si>
    <t>5505024002</t>
  </si>
  <si>
    <t>5</t>
  </si>
  <si>
    <t>500</t>
  </si>
  <si>
    <t>01.01.2017</t>
  </si>
  <si>
    <t>3</t>
  </si>
  <si>
    <t>ГОД</t>
  </si>
  <si>
    <t>Копылович Татьяна Геннадьевна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</si>
</sst>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hair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7" borderId="50" xfId="0" applyNumberFormat="1" applyFont="1" applyFill="1" applyBorder="1" applyAlignment="1">
      <alignment horizontal="right"/>
    </xf>
    <xf numFmtId="164" fontId="3" fillId="7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7" borderId="51" xfId="0" applyNumberFormat="1" applyFont="1" applyFill="1" applyBorder="1" applyAlignment="1">
      <alignment horizontal="right"/>
    </xf>
    <xf numFmtId="164" fontId="3" fillId="7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7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7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5" borderId="59" xfId="0" applyNumberFormat="1" applyFont="1" applyFill="1" applyBorder="1" applyAlignment="1">
      <alignment horizontal="right"/>
    </xf>
    <xf numFmtId="164" fontId="3" fillId="5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5" borderId="61" xfId="0" applyNumberFormat="1" applyFont="1" applyFill="1" applyBorder="1" applyAlignment="1">
      <alignment horizontal="right"/>
    </xf>
    <xf numFmtId="164" fontId="3" fillId="5" borderId="54" xfId="0" applyNumberFormat="1" applyFont="1" applyFill="1" applyBorder="1" applyAlignment="1">
      <alignment horizontal="right"/>
    </xf>
    <xf numFmtId="164" fontId="3" fillId="8" borderId="62" xfId="0" applyNumberFormat="1" applyFont="1" applyFill="1" applyBorder="1" applyAlignment="1">
      <alignment horizontal="right"/>
    </xf>
    <xf numFmtId="164" fontId="3" fillId="8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7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  <protection/>
    </xf>
    <xf numFmtId="49" fontId="3" fillId="18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0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Хороший" xfId="118"/>
    <cellStyle name="Хороший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12" ht="11.25" customHeight="1">
      <c r="A2" s="172" t="s">
        <v>0</v>
      </c>
      <c r="B2" s="173"/>
      <c r="C2" s="173"/>
      <c r="D2" s="173"/>
      <c r="E2" s="173"/>
      <c r="F2" s="173"/>
      <c r="G2" s="173"/>
      <c r="H2" s="173"/>
      <c r="I2" s="173"/>
      <c r="K2" s="2"/>
      <c r="L2" s="155" t="s">
        <v>357</v>
      </c>
    </row>
    <row r="3" spans="1:12" ht="11.25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K3" s="2" t="s">
        <v>402</v>
      </c>
      <c r="L3" s="155" t="s">
        <v>358</v>
      </c>
    </row>
    <row r="4" spans="1:12" ht="10.5" customHeight="1" thickBot="1">
      <c r="A4" s="176"/>
      <c r="B4" s="176"/>
      <c r="C4" s="176"/>
      <c r="D4" s="176"/>
      <c r="E4" s="176"/>
      <c r="F4" s="176"/>
      <c r="G4" s="176"/>
      <c r="H4" s="176"/>
      <c r="I4" s="177"/>
      <c r="J4" s="4" t="s">
        <v>2</v>
      </c>
      <c r="K4" s="2" t="s">
        <v>403</v>
      </c>
      <c r="L4" s="155" t="s">
        <v>359</v>
      </c>
    </row>
    <row r="5" spans="1:12" ht="12.75" customHeight="1">
      <c r="A5" s="5"/>
      <c r="C5" s="81" t="s">
        <v>195</v>
      </c>
      <c r="D5" s="178" t="s">
        <v>398</v>
      </c>
      <c r="E5" s="178"/>
      <c r="F5" s="6"/>
      <c r="G5" s="6"/>
      <c r="H5" s="6"/>
      <c r="I5" s="83" t="s">
        <v>205</v>
      </c>
      <c r="J5" s="7" t="s">
        <v>3</v>
      </c>
      <c r="K5" s="2" t="s">
        <v>404</v>
      </c>
      <c r="L5" s="155" t="s">
        <v>360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361</v>
      </c>
    </row>
    <row r="7" spans="1:12" ht="12.75">
      <c r="A7" s="10" t="s">
        <v>196</v>
      </c>
      <c r="B7" s="179" t="s">
        <v>396</v>
      </c>
      <c r="C7" s="179"/>
      <c r="D7" s="179"/>
      <c r="E7" s="179"/>
      <c r="F7" s="179"/>
      <c r="G7" s="179"/>
      <c r="H7" s="179"/>
      <c r="I7" s="83" t="s">
        <v>202</v>
      </c>
      <c r="J7" s="92" t="s">
        <v>400</v>
      </c>
      <c r="K7" s="2" t="s">
        <v>405</v>
      </c>
      <c r="L7" s="155" t="s">
        <v>362</v>
      </c>
    </row>
    <row r="8" spans="1:12" ht="12.75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401</v>
      </c>
      <c r="K8" s="2"/>
      <c r="L8" s="155" t="s">
        <v>363</v>
      </c>
    </row>
    <row r="9" spans="1:12" ht="12.75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/>
      <c r="K9" s="2"/>
      <c r="L9" s="155" t="s">
        <v>364</v>
      </c>
    </row>
    <row r="10" spans="1:12" ht="12.75">
      <c r="A10" s="10" t="s">
        <v>200</v>
      </c>
      <c r="B10" s="159"/>
      <c r="C10" s="159"/>
      <c r="D10" s="159"/>
      <c r="E10" s="159"/>
      <c r="F10" s="159"/>
      <c r="G10" s="159"/>
      <c r="H10" s="159"/>
      <c r="I10" s="83" t="s">
        <v>202</v>
      </c>
      <c r="J10" s="94"/>
      <c r="K10" s="2" t="s">
        <v>406</v>
      </c>
      <c r="L10" s="155" t="s">
        <v>365</v>
      </c>
    </row>
    <row r="11" spans="1:12" ht="12.75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  <c r="L11" s="155" t="s">
        <v>366</v>
      </c>
    </row>
    <row r="12" spans="1:12" ht="12.75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157"/>
      <c r="L12" s="155" t="s">
        <v>367</v>
      </c>
    </row>
    <row r="13" spans="1:12" ht="12.75" customHeight="1" thickBot="1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204</v>
      </c>
      <c r="J13" s="15" t="s">
        <v>6</v>
      </c>
      <c r="K13" s="157"/>
      <c r="L13" s="155" t="s">
        <v>368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369</v>
      </c>
    </row>
    <row r="15" spans="1:12" ht="13.5" customHeight="1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8"/>
      <c r="L15" s="155" t="s">
        <v>370</v>
      </c>
    </row>
    <row r="16" spans="1:12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6" t="s">
        <v>12</v>
      </c>
      <c r="G16" s="22" t="s">
        <v>11</v>
      </c>
      <c r="H16" s="151" t="s">
        <v>353</v>
      </c>
      <c r="I16" s="151" t="s">
        <v>342</v>
      </c>
      <c r="J16" s="160" t="s">
        <v>12</v>
      </c>
      <c r="K16" s="158"/>
      <c r="L16" s="155" t="s">
        <v>371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7"/>
      <c r="G17" s="22" t="s">
        <v>15</v>
      </c>
      <c r="H17" s="22" t="s">
        <v>354</v>
      </c>
      <c r="I17" s="22" t="s">
        <v>343</v>
      </c>
      <c r="J17" s="161"/>
      <c r="K17" s="3" t="s">
        <v>407</v>
      </c>
      <c r="L17" s="155" t="s">
        <v>372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7"/>
      <c r="G18" s="22" t="s">
        <v>16</v>
      </c>
      <c r="H18" s="22" t="s">
        <v>355</v>
      </c>
      <c r="I18" s="22" t="s">
        <v>11</v>
      </c>
      <c r="J18" s="161"/>
      <c r="L18" s="155" t="s">
        <v>373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374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375</v>
      </c>
      <c r="B21" s="41" t="s">
        <v>19</v>
      </c>
      <c r="C21" s="99"/>
      <c r="D21" s="98">
        <f>SUM(D23:D26)</f>
        <v>49357661.14</v>
      </c>
      <c r="E21" s="98">
        <f>SUM(E23:E26)</f>
        <v>43828.58</v>
      </c>
      <c r="F21" s="98">
        <f>SUM(F23:F26)</f>
        <v>49401489.72</v>
      </c>
      <c r="G21" s="99"/>
      <c r="H21" s="98">
        <f>SUM(H23:H26)</f>
        <v>49231923.14</v>
      </c>
      <c r="I21" s="98">
        <f>SUM(I23:I26)</f>
        <v>47627.58</v>
      </c>
      <c r="J21" s="100">
        <f>SUM(J23:J26)</f>
        <v>49279550.72</v>
      </c>
      <c r="K21" s="96" t="s">
        <v>230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376</v>
      </c>
      <c r="B23" s="41" t="s">
        <v>21</v>
      </c>
      <c r="C23" s="99"/>
      <c r="D23" s="103">
        <v>43965005</v>
      </c>
      <c r="E23" s="103"/>
      <c r="F23" s="104">
        <f>SUM(D23:E23)</f>
        <v>43965005</v>
      </c>
      <c r="G23" s="99"/>
      <c r="H23" s="103">
        <v>43965005</v>
      </c>
      <c r="I23" s="103"/>
      <c r="J23" s="105">
        <f>SUM(H23:I23)</f>
        <v>43965005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2891604.14</v>
      </c>
      <c r="E24" s="103"/>
      <c r="F24" s="104">
        <f>SUM(D24:E24)</f>
        <v>2891604.14</v>
      </c>
      <c r="G24" s="99"/>
      <c r="H24" s="103">
        <v>2891604.14</v>
      </c>
      <c r="I24" s="103"/>
      <c r="J24" s="105">
        <f>SUM(H24:I24)</f>
        <v>2891604.14</v>
      </c>
      <c r="K24" s="96" t="s">
        <v>232</v>
      </c>
      <c r="L24" s="155" t="s">
        <v>23</v>
      </c>
    </row>
    <row r="25" spans="1:12" ht="12.75">
      <c r="A25" s="42" t="s">
        <v>24</v>
      </c>
      <c r="B25" s="41" t="s">
        <v>25</v>
      </c>
      <c r="C25" s="99"/>
      <c r="D25" s="103">
        <v>2501052</v>
      </c>
      <c r="E25" s="103">
        <v>43828.58</v>
      </c>
      <c r="F25" s="104">
        <f>SUM(D25:E25)</f>
        <v>2544880.58</v>
      </c>
      <c r="G25" s="99"/>
      <c r="H25" s="103">
        <v>2375314</v>
      </c>
      <c r="I25" s="103">
        <v>47627.58</v>
      </c>
      <c r="J25" s="105">
        <f>SUM(H25:I25)</f>
        <v>2422941.58</v>
      </c>
      <c r="K25" s="96" t="s">
        <v>233</v>
      </c>
      <c r="L25" s="155" t="s">
        <v>25</v>
      </c>
    </row>
    <row r="26" spans="1:12" ht="12.75">
      <c r="A26" s="42" t="s">
        <v>377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20672785.43</v>
      </c>
      <c r="E27" s="98">
        <f>SUM(E29:E32)</f>
        <v>43828.58</v>
      </c>
      <c r="F27" s="98">
        <f>SUM(F29:F32)</f>
        <v>20716614.01</v>
      </c>
      <c r="G27" s="99"/>
      <c r="H27" s="98">
        <f>SUM(H29:H32)</f>
        <v>21637139.87</v>
      </c>
      <c r="I27" s="98">
        <f>SUM(I29:I32)</f>
        <v>47627.58</v>
      </c>
      <c r="J27" s="100">
        <f>SUM(J29:J32)</f>
        <v>21684767.45</v>
      </c>
      <c r="K27" s="96" t="s">
        <v>235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378</v>
      </c>
      <c r="B29" s="41" t="s">
        <v>29</v>
      </c>
      <c r="C29" s="99"/>
      <c r="D29" s="103">
        <v>17584905.67</v>
      </c>
      <c r="E29" s="103"/>
      <c r="F29" s="104">
        <f>SUM(D29:E29)</f>
        <v>17584905.67</v>
      </c>
      <c r="G29" s="99"/>
      <c r="H29" s="103">
        <v>18277476.81</v>
      </c>
      <c r="I29" s="103"/>
      <c r="J29" s="105">
        <f>SUM(H29:I29)</f>
        <v>18277476.81</v>
      </c>
      <c r="K29" s="96" t="s">
        <v>236</v>
      </c>
      <c r="L29" s="155" t="s">
        <v>29</v>
      </c>
    </row>
    <row r="30" spans="1:12" ht="22.5">
      <c r="A30" s="42" t="s">
        <v>379</v>
      </c>
      <c r="B30" s="41" t="s">
        <v>30</v>
      </c>
      <c r="C30" s="99"/>
      <c r="D30" s="103">
        <v>639519.76</v>
      </c>
      <c r="E30" s="103"/>
      <c r="F30" s="104">
        <f>SUM(D30:E30)</f>
        <v>639519.76</v>
      </c>
      <c r="G30" s="99"/>
      <c r="H30" s="103">
        <v>1022057.06</v>
      </c>
      <c r="I30" s="103"/>
      <c r="J30" s="105">
        <f>SUM(H30:I30)</f>
        <v>1022057.06</v>
      </c>
      <c r="K30" s="96" t="s">
        <v>237</v>
      </c>
      <c r="L30" s="155" t="s">
        <v>30</v>
      </c>
    </row>
    <row r="31" spans="1:12" ht="22.5">
      <c r="A31" s="42" t="s">
        <v>380</v>
      </c>
      <c r="B31" s="41" t="s">
        <v>31</v>
      </c>
      <c r="C31" s="99"/>
      <c r="D31" s="103">
        <v>2448360</v>
      </c>
      <c r="E31" s="103">
        <v>43828.58</v>
      </c>
      <c r="F31" s="104">
        <f>SUM(D31:E31)</f>
        <v>2492188.58</v>
      </c>
      <c r="G31" s="99"/>
      <c r="H31" s="103">
        <v>2337606</v>
      </c>
      <c r="I31" s="103">
        <v>47627.58</v>
      </c>
      <c r="J31" s="105">
        <f>SUM(H31:I31)</f>
        <v>2385233.58</v>
      </c>
      <c r="K31" s="96" t="s">
        <v>238</v>
      </c>
      <c r="L31" s="155" t="s">
        <v>31</v>
      </c>
    </row>
    <row r="32" spans="1:12" ht="12.75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381</v>
      </c>
      <c r="B33" s="41" t="s">
        <v>34</v>
      </c>
      <c r="C33" s="99"/>
      <c r="D33" s="106">
        <f>D21-D27</f>
        <v>28684875.71</v>
      </c>
      <c r="E33" s="106">
        <f>E21-E27</f>
        <v>0</v>
      </c>
      <c r="F33" s="106">
        <f>F21-F27</f>
        <v>28684875.71</v>
      </c>
      <c r="G33" s="99"/>
      <c r="H33" s="106">
        <f>H21-H27</f>
        <v>27594783.27</v>
      </c>
      <c r="I33" s="106">
        <f>I21-I27</f>
        <v>0</v>
      </c>
      <c r="J33" s="107">
        <f>J21-J27</f>
        <v>27594783.27</v>
      </c>
      <c r="K33" s="96" t="s">
        <v>240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382</v>
      </c>
      <c r="B35" s="41" t="s">
        <v>36</v>
      </c>
      <c r="C35" s="99"/>
      <c r="D35" s="106">
        <f aca="true" t="shared" si="0" ref="D35:F38">D23-D29</f>
        <v>26380099.33</v>
      </c>
      <c r="E35" s="106">
        <f t="shared" si="0"/>
        <v>0</v>
      </c>
      <c r="F35" s="106">
        <f t="shared" si="0"/>
        <v>26380099.33</v>
      </c>
      <c r="G35" s="99"/>
      <c r="H35" s="106">
        <f aca="true" t="shared" si="1" ref="H35:J38">H23-H29</f>
        <v>25687528.19</v>
      </c>
      <c r="I35" s="106">
        <f t="shared" si="1"/>
        <v>0</v>
      </c>
      <c r="J35" s="110">
        <f t="shared" si="1"/>
        <v>25687528.19</v>
      </c>
      <c r="K35" s="96" t="s">
        <v>241</v>
      </c>
      <c r="L35" s="155" t="s">
        <v>36</v>
      </c>
    </row>
    <row r="36" spans="1:12" ht="22.5">
      <c r="A36" s="42" t="s">
        <v>383</v>
      </c>
      <c r="B36" s="41" t="s">
        <v>37</v>
      </c>
      <c r="C36" s="99"/>
      <c r="D36" s="106">
        <f t="shared" si="0"/>
        <v>2252084.38</v>
      </c>
      <c r="E36" s="106">
        <f t="shared" si="0"/>
        <v>0</v>
      </c>
      <c r="F36" s="106">
        <f t="shared" si="0"/>
        <v>2252084.38</v>
      </c>
      <c r="G36" s="99"/>
      <c r="H36" s="106">
        <f t="shared" si="1"/>
        <v>1869547.08</v>
      </c>
      <c r="I36" s="106">
        <f t="shared" si="1"/>
        <v>0</v>
      </c>
      <c r="J36" s="110">
        <f t="shared" si="1"/>
        <v>1869547.08</v>
      </c>
      <c r="K36" s="96" t="s">
        <v>242</v>
      </c>
      <c r="L36" s="155" t="s">
        <v>37</v>
      </c>
    </row>
    <row r="37" spans="1:12" ht="22.5">
      <c r="A37" s="42" t="s">
        <v>384</v>
      </c>
      <c r="B37" s="41" t="s">
        <v>38</v>
      </c>
      <c r="C37" s="99"/>
      <c r="D37" s="106">
        <f t="shared" si="0"/>
        <v>52692</v>
      </c>
      <c r="E37" s="106">
        <f t="shared" si="0"/>
        <v>0</v>
      </c>
      <c r="F37" s="106">
        <f t="shared" si="0"/>
        <v>52692</v>
      </c>
      <c r="G37" s="99"/>
      <c r="H37" s="106">
        <f t="shared" si="1"/>
        <v>37708</v>
      </c>
      <c r="I37" s="106">
        <f t="shared" si="1"/>
        <v>0</v>
      </c>
      <c r="J37" s="110">
        <f t="shared" si="1"/>
        <v>37708</v>
      </c>
      <c r="K37" s="96" t="s">
        <v>243</v>
      </c>
      <c r="L37" s="155" t="s">
        <v>38</v>
      </c>
    </row>
    <row r="38" spans="1:12" ht="23.25" thickBot="1">
      <c r="A38" s="42" t="s">
        <v>385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6" t="s">
        <v>12</v>
      </c>
      <c r="G41" s="22" t="s">
        <v>11</v>
      </c>
      <c r="H41" s="151" t="s">
        <v>353</v>
      </c>
      <c r="I41" s="151" t="s">
        <v>342</v>
      </c>
      <c r="J41" s="160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7"/>
      <c r="G42" s="22" t="s">
        <v>15</v>
      </c>
      <c r="H42" s="22" t="s">
        <v>354</v>
      </c>
      <c r="I42" s="22" t="s">
        <v>343</v>
      </c>
      <c r="J42" s="161"/>
      <c r="K42" s="96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7"/>
      <c r="G43" s="22" t="s">
        <v>16</v>
      </c>
      <c r="H43" s="22" t="s">
        <v>355</v>
      </c>
      <c r="I43" s="22" t="s">
        <v>11</v>
      </c>
      <c r="J43" s="161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386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ht="12.75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ht="12.75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387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388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389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ht="12.75">
      <c r="A60" s="43" t="s">
        <v>390</v>
      </c>
      <c r="B60" s="41" t="s">
        <v>60</v>
      </c>
      <c r="C60" s="103"/>
      <c r="D60" s="121">
        <v>7571626.2</v>
      </c>
      <c r="E60" s="121"/>
      <c r="F60" s="117">
        <f>SUM(C60:E60)</f>
        <v>7571626.2</v>
      </c>
      <c r="G60" s="103"/>
      <c r="H60" s="121">
        <v>5243325.45</v>
      </c>
      <c r="I60" s="121"/>
      <c r="J60" s="105">
        <f>SUM(G60:I60)</f>
        <v>5243325.45</v>
      </c>
      <c r="K60" s="96" t="s">
        <v>257</v>
      </c>
      <c r="L60" s="155" t="s">
        <v>60</v>
      </c>
    </row>
    <row r="61" spans="1:12" ht="12.75">
      <c r="A61" s="43" t="s">
        <v>61</v>
      </c>
      <c r="B61" s="41" t="s">
        <v>62</v>
      </c>
      <c r="C61" s="103">
        <v>680777.34</v>
      </c>
      <c r="D61" s="121">
        <v>1163760.92</v>
      </c>
      <c r="E61" s="121">
        <v>50828.31</v>
      </c>
      <c r="F61" s="117">
        <f>SUM(C61:E61)</f>
        <v>1895366.57</v>
      </c>
      <c r="G61" s="103">
        <v>529157.59</v>
      </c>
      <c r="H61" s="121">
        <v>1163760.92</v>
      </c>
      <c r="I61" s="121">
        <v>98970.44</v>
      </c>
      <c r="J61" s="105">
        <f>SUM(G61:I61)</f>
        <v>1791888.95</v>
      </c>
      <c r="K61" s="96" t="s">
        <v>258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6" t="s">
        <v>12</v>
      </c>
      <c r="G72" s="22" t="s">
        <v>11</v>
      </c>
      <c r="H72" s="151" t="s">
        <v>353</v>
      </c>
      <c r="I72" s="151" t="s">
        <v>342</v>
      </c>
      <c r="J72" s="160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7"/>
      <c r="G73" s="22" t="s">
        <v>15</v>
      </c>
      <c r="H73" s="22" t="s">
        <v>354</v>
      </c>
      <c r="I73" s="22" t="s">
        <v>343</v>
      </c>
      <c r="J73" s="161"/>
      <c r="K73" s="96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7"/>
      <c r="G74" s="22" t="s">
        <v>16</v>
      </c>
      <c r="H74" s="22" t="s">
        <v>355</v>
      </c>
      <c r="I74" s="22" t="s">
        <v>11</v>
      </c>
      <c r="J74" s="161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ht="12.75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391</v>
      </c>
      <c r="B83" s="56" t="s">
        <v>87</v>
      </c>
      <c r="C83" s="131">
        <f aca="true" t="shared" si="6" ref="C83:J83">C33+C55+C60+C61+C64+C76+C82</f>
        <v>680777.34</v>
      </c>
      <c r="D83" s="131">
        <f t="shared" si="6"/>
        <v>37420262.83</v>
      </c>
      <c r="E83" s="131">
        <f t="shared" si="6"/>
        <v>50828.31</v>
      </c>
      <c r="F83" s="131">
        <f t="shared" si="6"/>
        <v>38151868.48</v>
      </c>
      <c r="G83" s="131">
        <f t="shared" si="6"/>
        <v>529157.59</v>
      </c>
      <c r="H83" s="131">
        <f t="shared" si="6"/>
        <v>34001869.64</v>
      </c>
      <c r="I83" s="131">
        <f t="shared" si="6"/>
        <v>98970.44</v>
      </c>
      <c r="J83" s="132">
        <f t="shared" si="6"/>
        <v>34629997.67</v>
      </c>
      <c r="K83" s="96" t="s">
        <v>271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0</v>
      </c>
      <c r="E85" s="98">
        <f t="shared" si="7"/>
        <v>119827.09</v>
      </c>
      <c r="F85" s="98">
        <f t="shared" si="7"/>
        <v>119827.09</v>
      </c>
      <c r="G85" s="98">
        <f t="shared" si="7"/>
        <v>0</v>
      </c>
      <c r="H85" s="98">
        <f t="shared" si="7"/>
        <v>123735.97</v>
      </c>
      <c r="I85" s="98">
        <f t="shared" si="7"/>
        <v>642506.06</v>
      </c>
      <c r="J85" s="100">
        <f t="shared" si="7"/>
        <v>766242.03</v>
      </c>
      <c r="K85" s="96" t="s">
        <v>272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>
        <v>119827.09</v>
      </c>
      <c r="F87" s="117">
        <f aca="true" t="shared" si="8" ref="F87:F95">SUM(C87:E87)</f>
        <v>119827.09</v>
      </c>
      <c r="G87" s="121"/>
      <c r="H87" s="121">
        <v>123735.97</v>
      </c>
      <c r="I87" s="121">
        <v>642506.06</v>
      </c>
      <c r="J87" s="105">
        <f aca="true" t="shared" si="9" ref="J87:J95">SUM(G87:I87)</f>
        <v>766242.03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392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ht="12.75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ht="12.75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ht="12.75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ht="12.75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6" t="s">
        <v>12</v>
      </c>
      <c r="G103" s="22" t="s">
        <v>11</v>
      </c>
      <c r="H103" s="151" t="s">
        <v>353</v>
      </c>
      <c r="I103" s="151" t="s">
        <v>342</v>
      </c>
      <c r="J103" s="160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7"/>
      <c r="G104" s="22" t="s">
        <v>15</v>
      </c>
      <c r="H104" s="22" t="s">
        <v>354</v>
      </c>
      <c r="I104" s="22" t="s">
        <v>343</v>
      </c>
      <c r="J104" s="161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7"/>
      <c r="G105" s="22" t="s">
        <v>16</v>
      </c>
      <c r="H105" s="22" t="s">
        <v>355</v>
      </c>
      <c r="I105" s="22" t="s">
        <v>11</v>
      </c>
      <c r="J105" s="161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>
      <c r="A107" s="48" t="s">
        <v>349</v>
      </c>
      <c r="B107" s="41" t="s">
        <v>112</v>
      </c>
      <c r="C107" s="103"/>
      <c r="D107" s="127"/>
      <c r="E107" s="127">
        <v>70992</v>
      </c>
      <c r="F107" s="133">
        <f>SUM(C107:E107)</f>
        <v>70992</v>
      </c>
      <c r="G107" s="127"/>
      <c r="H107" s="127"/>
      <c r="I107" s="127">
        <v>148610</v>
      </c>
      <c r="J107" s="105">
        <f>SUM(G107:I107)</f>
        <v>148610</v>
      </c>
      <c r="K107" s="96" t="s">
        <v>286</v>
      </c>
      <c r="L107" s="155" t="s">
        <v>112</v>
      </c>
    </row>
    <row r="108" spans="1:12" s="33" customFormat="1" ht="12.75">
      <c r="A108" s="43" t="s">
        <v>113</v>
      </c>
      <c r="B108" s="41" t="s">
        <v>114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287</v>
      </c>
      <c r="L108" s="155" t="s">
        <v>114</v>
      </c>
    </row>
    <row r="109" spans="1:12" s="33" customFormat="1" ht="12.75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ht="12.75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ht="12.75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ht="12.75">
      <c r="A115" s="48" t="s">
        <v>124</v>
      </c>
      <c r="B115" s="61" t="s">
        <v>125</v>
      </c>
      <c r="C115" s="134">
        <f aca="true" t="shared" si="12" ref="C115:J115">C117+C118+C119+C122</f>
        <v>0</v>
      </c>
      <c r="D115" s="134">
        <f t="shared" si="12"/>
        <v>-36203809.91</v>
      </c>
      <c r="E115" s="134">
        <f t="shared" si="12"/>
        <v>0</v>
      </c>
      <c r="F115" s="134">
        <f t="shared" si="12"/>
        <v>-36203809.91</v>
      </c>
      <c r="G115" s="134">
        <f t="shared" si="12"/>
        <v>0</v>
      </c>
      <c r="H115" s="134">
        <f t="shared" si="12"/>
        <v>-32800400.72</v>
      </c>
      <c r="I115" s="134">
        <f t="shared" si="12"/>
        <v>0</v>
      </c>
      <c r="J115" s="119">
        <f t="shared" si="12"/>
        <v>-32800400.72</v>
      </c>
      <c r="K115" s="96" t="s">
        <v>293</v>
      </c>
      <c r="L115" s="155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ht="12.75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ht="12.75">
      <c r="A120" s="51" t="s">
        <v>222</v>
      </c>
      <c r="B120" s="54" t="s">
        <v>131</v>
      </c>
      <c r="C120" s="128"/>
      <c r="D120" s="127">
        <v>-54428235.34</v>
      </c>
      <c r="E120" s="127"/>
      <c r="F120" s="117">
        <f>SUM(D120:E120)</f>
        <v>-54428235.34</v>
      </c>
      <c r="G120" s="128"/>
      <c r="H120" s="127">
        <v>-52099934.59</v>
      </c>
      <c r="I120" s="127"/>
      <c r="J120" s="105">
        <f>SUM(H120:I120)</f>
        <v>-52099934.59</v>
      </c>
      <c r="K120" s="96" t="s">
        <v>297</v>
      </c>
      <c r="L120" s="155" t="s">
        <v>131</v>
      </c>
    </row>
    <row r="121" spans="1:12" s="33" customFormat="1" ht="12.75">
      <c r="A121" s="51" t="s">
        <v>340</v>
      </c>
      <c r="B121" s="54" t="s">
        <v>220</v>
      </c>
      <c r="C121" s="128"/>
      <c r="D121" s="127">
        <v>18224425.43</v>
      </c>
      <c r="E121" s="127"/>
      <c r="F121" s="117">
        <f>SUM(D121:E121)</f>
        <v>18224425.43</v>
      </c>
      <c r="G121" s="128"/>
      <c r="H121" s="127">
        <v>19299533.87</v>
      </c>
      <c r="I121" s="127"/>
      <c r="J121" s="105">
        <f>SUM(H121:I121)</f>
        <v>19299533.87</v>
      </c>
      <c r="K121" s="96" t="s">
        <v>298</v>
      </c>
      <c r="L121" s="155" t="s">
        <v>220</v>
      </c>
    </row>
    <row r="122" spans="1:12" s="33" customFormat="1" ht="12.75">
      <c r="A122" s="51" t="s">
        <v>341</v>
      </c>
      <c r="B122" s="54" t="s">
        <v>221</v>
      </c>
      <c r="C122" s="128"/>
      <c r="D122" s="98">
        <f>D120+D121</f>
        <v>-36203809.91</v>
      </c>
      <c r="E122" s="98">
        <f>E120+E121</f>
        <v>0</v>
      </c>
      <c r="F122" s="98">
        <f>F120+F121</f>
        <v>-36203809.91</v>
      </c>
      <c r="G122" s="128"/>
      <c r="H122" s="98">
        <f>H120+H121</f>
        <v>-32800400.72</v>
      </c>
      <c r="I122" s="98">
        <f>I120+I121</f>
        <v>0</v>
      </c>
      <c r="J122" s="119">
        <f>J120+J121</f>
        <v>-32800400.72</v>
      </c>
      <c r="K122" s="96" t="s">
        <v>299</v>
      </c>
      <c r="L122" s="155" t="s">
        <v>221</v>
      </c>
    </row>
    <row r="123" spans="1:12" s="33" customFormat="1" ht="12.75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ht="12.75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ht="12.75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ht="12.75">
      <c r="A128" s="152" t="s">
        <v>156</v>
      </c>
      <c r="B128" s="54" t="s">
        <v>344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>
      <c r="A129" s="55" t="s">
        <v>393</v>
      </c>
      <c r="B129" s="64" t="s">
        <v>140</v>
      </c>
      <c r="C129" s="139">
        <f aca="true" t="shared" si="14" ref="C129:J129">C85+C96+C107+C108+C109+C113+C114+C115+C123+C128</f>
        <v>0</v>
      </c>
      <c r="D129" s="139">
        <f t="shared" si="14"/>
        <v>-36203809.91</v>
      </c>
      <c r="E129" s="139">
        <f t="shared" si="14"/>
        <v>190819.09</v>
      </c>
      <c r="F129" s="139">
        <f t="shared" si="14"/>
        <v>-36012990.82</v>
      </c>
      <c r="G129" s="139">
        <f t="shared" si="14"/>
        <v>0</v>
      </c>
      <c r="H129" s="139">
        <f t="shared" si="14"/>
        <v>-32676664.75</v>
      </c>
      <c r="I129" s="139">
        <f t="shared" si="14"/>
        <v>791116.06</v>
      </c>
      <c r="J129" s="140">
        <f t="shared" si="14"/>
        <v>-31885548.69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aca="true" t="shared" si="15" ref="C130:J130">C83+C129</f>
        <v>680777.34</v>
      </c>
      <c r="D130" s="141">
        <f t="shared" si="15"/>
        <v>1216452.92</v>
      </c>
      <c r="E130" s="141">
        <f t="shared" si="15"/>
        <v>241647.4</v>
      </c>
      <c r="F130" s="141">
        <f t="shared" si="15"/>
        <v>2138877.66</v>
      </c>
      <c r="G130" s="141">
        <f t="shared" si="15"/>
        <v>529157.59</v>
      </c>
      <c r="H130" s="141">
        <f t="shared" si="15"/>
        <v>1325204.89</v>
      </c>
      <c r="I130" s="141">
        <f t="shared" si="15"/>
        <v>890086.5</v>
      </c>
      <c r="J130" s="142">
        <f t="shared" si="15"/>
        <v>2744448.98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6" t="s">
        <v>12</v>
      </c>
      <c r="G133" s="22" t="s">
        <v>11</v>
      </c>
      <c r="H133" s="151" t="s">
        <v>353</v>
      </c>
      <c r="I133" s="151" t="s">
        <v>342</v>
      </c>
      <c r="J133" s="160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7"/>
      <c r="G134" s="22" t="s">
        <v>15</v>
      </c>
      <c r="H134" s="22" t="s">
        <v>354</v>
      </c>
      <c r="I134" s="22" t="s">
        <v>343</v>
      </c>
      <c r="J134" s="161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7"/>
      <c r="G135" s="22" t="s">
        <v>16</v>
      </c>
      <c r="H135" s="22" t="s">
        <v>355</v>
      </c>
      <c r="I135" s="22" t="s">
        <v>11</v>
      </c>
      <c r="J135" s="161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ht="12.75">
      <c r="A143" s="48" t="s">
        <v>154</v>
      </c>
      <c r="B143" s="41" t="s">
        <v>155</v>
      </c>
      <c r="C143" s="103">
        <v>465863.44</v>
      </c>
      <c r="D143" s="127">
        <v>1297293.15</v>
      </c>
      <c r="E143" s="127">
        <v>487673.05</v>
      </c>
      <c r="F143" s="117">
        <f>SUM(C143:E143)</f>
        <v>2250829.64</v>
      </c>
      <c r="G143" s="127">
        <v>96000</v>
      </c>
      <c r="H143" s="127">
        <v>1321584.6</v>
      </c>
      <c r="I143" s="127">
        <v>729721.53</v>
      </c>
      <c r="J143" s="105">
        <f>SUM(G143:I143)</f>
        <v>2147306.13</v>
      </c>
      <c r="K143" s="96" t="s">
        <v>310</v>
      </c>
      <c r="L143" s="155" t="s">
        <v>155</v>
      </c>
    </row>
    <row r="144" spans="1:12" s="33" customFormat="1" ht="12.75">
      <c r="A144" s="48" t="s">
        <v>156</v>
      </c>
      <c r="B144" s="41" t="s">
        <v>157</v>
      </c>
      <c r="C144" s="98">
        <f aca="true" t="shared" si="17" ref="C144:J144">SUM(C146:C151)</f>
        <v>0</v>
      </c>
      <c r="D144" s="98">
        <f t="shared" si="17"/>
        <v>1119966.83</v>
      </c>
      <c r="E144" s="98">
        <f t="shared" si="17"/>
        <v>0</v>
      </c>
      <c r="F144" s="98">
        <f t="shared" si="17"/>
        <v>1119966.83</v>
      </c>
      <c r="G144" s="98">
        <f t="shared" si="17"/>
        <v>0</v>
      </c>
      <c r="H144" s="98">
        <f t="shared" si="17"/>
        <v>1185415.94</v>
      </c>
      <c r="I144" s="98">
        <f t="shared" si="17"/>
        <v>520</v>
      </c>
      <c r="J144" s="119">
        <f t="shared" si="17"/>
        <v>1185935.94</v>
      </c>
      <c r="K144" s="96" t="s">
        <v>311</v>
      </c>
      <c r="L144" s="155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>
        <v>283143</v>
      </c>
      <c r="E146" s="121"/>
      <c r="F146" s="117">
        <f aca="true" t="shared" si="18" ref="F146:F151">SUM(C146:E146)</f>
        <v>283143</v>
      </c>
      <c r="G146" s="121"/>
      <c r="H146" s="121">
        <v>336630</v>
      </c>
      <c r="I146" s="121"/>
      <c r="J146" s="105">
        <f aca="true" t="shared" si="19" ref="J146:J151">SUM(G146:I146)</f>
        <v>336630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>
        <v>9268.49</v>
      </c>
      <c r="E147" s="127"/>
      <c r="F147" s="117">
        <f t="shared" si="18"/>
        <v>9268.49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>
        <v>173689</v>
      </c>
      <c r="E150" s="127"/>
      <c r="F150" s="117">
        <f t="shared" si="18"/>
        <v>173689</v>
      </c>
      <c r="G150" s="127"/>
      <c r="H150" s="127">
        <v>161014</v>
      </c>
      <c r="I150" s="127">
        <v>520</v>
      </c>
      <c r="J150" s="105">
        <f t="shared" si="19"/>
        <v>161534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>
        <v>653866.34</v>
      </c>
      <c r="E151" s="124"/>
      <c r="F151" s="125">
        <f t="shared" si="18"/>
        <v>653866.34</v>
      </c>
      <c r="G151" s="124"/>
      <c r="H151" s="124">
        <v>687771.94</v>
      </c>
      <c r="I151" s="124"/>
      <c r="J151" s="126">
        <f t="shared" si="19"/>
        <v>687771.94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6" t="s">
        <v>12</v>
      </c>
      <c r="G154" s="22" t="s">
        <v>11</v>
      </c>
      <c r="H154" s="151" t="s">
        <v>353</v>
      </c>
      <c r="I154" s="151" t="s">
        <v>342</v>
      </c>
      <c r="J154" s="160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7"/>
      <c r="G155" s="22" t="s">
        <v>15</v>
      </c>
      <c r="H155" s="22" t="s">
        <v>354</v>
      </c>
      <c r="I155" s="22" t="s">
        <v>343</v>
      </c>
      <c r="J155" s="161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7"/>
      <c r="G156" s="22" t="s">
        <v>16</v>
      </c>
      <c r="H156" s="22" t="s">
        <v>355</v>
      </c>
      <c r="I156" s="22" t="s">
        <v>11</v>
      </c>
      <c r="J156" s="161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>
      <c r="A158" s="43" t="s">
        <v>171</v>
      </c>
      <c r="B158" s="68" t="s">
        <v>172</v>
      </c>
      <c r="C158" s="143">
        <f aca="true" t="shared" si="20" ref="C158:J158">SUM(C160:C164)</f>
        <v>0</v>
      </c>
      <c r="D158" s="143">
        <f t="shared" si="20"/>
        <v>10189.11</v>
      </c>
      <c r="E158" s="143">
        <f t="shared" si="20"/>
        <v>0</v>
      </c>
      <c r="F158" s="143">
        <f t="shared" si="20"/>
        <v>10189.11</v>
      </c>
      <c r="G158" s="143">
        <f t="shared" si="20"/>
        <v>0</v>
      </c>
      <c r="H158" s="143">
        <f t="shared" si="20"/>
        <v>14597.1</v>
      </c>
      <c r="I158" s="143">
        <f t="shared" si="20"/>
        <v>89919.5</v>
      </c>
      <c r="J158" s="114">
        <f t="shared" si="20"/>
        <v>104516.6</v>
      </c>
      <c r="K158" s="96" t="s">
        <v>318</v>
      </c>
      <c r="L158" s="155" t="s">
        <v>172</v>
      </c>
    </row>
    <row r="159" spans="1:12" s="33" customFormat="1" ht="9.75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>
        <v>89919.5</v>
      </c>
      <c r="J160" s="149">
        <f>I160</f>
        <v>89919.5</v>
      </c>
      <c r="K160" s="96" t="s">
        <v>319</v>
      </c>
      <c r="L160" s="155" t="s">
        <v>175</v>
      </c>
    </row>
    <row r="161" spans="1:12" s="33" customFormat="1" ht="12.75">
      <c r="A161" s="49" t="s">
        <v>176</v>
      </c>
      <c r="B161" s="54" t="s">
        <v>219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>
        <v>10189.11</v>
      </c>
      <c r="E162" s="127"/>
      <c r="F162" s="133">
        <f t="shared" si="21"/>
        <v>10189.11</v>
      </c>
      <c r="G162" s="127"/>
      <c r="H162" s="127">
        <v>14597.1</v>
      </c>
      <c r="I162" s="127"/>
      <c r="J162" s="150">
        <f t="shared" si="22"/>
        <v>14597.1</v>
      </c>
      <c r="K162" s="96" t="s">
        <v>321</v>
      </c>
      <c r="L162" s="155" t="s">
        <v>178</v>
      </c>
    </row>
    <row r="163" spans="1:12" s="33" customFormat="1" ht="12.75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ht="12.75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ht="12.75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ht="12.75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ht="12.75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394</v>
      </c>
      <c r="B168" s="64" t="s">
        <v>183</v>
      </c>
      <c r="C168" s="145">
        <f aca="true" t="shared" si="23" ref="C168:J168">C138+C143+C144+C158+C165+C166+C167</f>
        <v>465863.44</v>
      </c>
      <c r="D168" s="145">
        <f t="shared" si="23"/>
        <v>2427449.09</v>
      </c>
      <c r="E168" s="145">
        <f t="shared" si="23"/>
        <v>487673.05</v>
      </c>
      <c r="F168" s="145">
        <f t="shared" si="23"/>
        <v>3380985.58</v>
      </c>
      <c r="G168" s="145">
        <f t="shared" si="23"/>
        <v>96000</v>
      </c>
      <c r="H168" s="145">
        <f t="shared" si="23"/>
        <v>2521597.64</v>
      </c>
      <c r="I168" s="145">
        <f t="shared" si="23"/>
        <v>820161.03</v>
      </c>
      <c r="J168" s="113">
        <f t="shared" si="23"/>
        <v>3437758.67</v>
      </c>
      <c r="K168" s="96" t="s">
        <v>324</v>
      </c>
      <c r="L168" s="155" t="s">
        <v>183</v>
      </c>
    </row>
    <row r="169" spans="1:12" s="33" customFormat="1" ht="19.5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395</v>
      </c>
      <c r="B170" s="41" t="s">
        <v>185</v>
      </c>
      <c r="C170" s="98">
        <f aca="true" t="shared" si="24" ref="C170:J170">SUM(C172:C176)</f>
        <v>214913.9</v>
      </c>
      <c r="D170" s="98">
        <f t="shared" si="24"/>
        <v>-1210996.17</v>
      </c>
      <c r="E170" s="98">
        <f t="shared" si="24"/>
        <v>-246025.65</v>
      </c>
      <c r="F170" s="98">
        <f t="shared" si="24"/>
        <v>-1242107.92</v>
      </c>
      <c r="G170" s="98">
        <f t="shared" si="24"/>
        <v>433157.59</v>
      </c>
      <c r="H170" s="98">
        <f t="shared" si="24"/>
        <v>-1196392.75</v>
      </c>
      <c r="I170" s="98">
        <f t="shared" si="24"/>
        <v>69925.47</v>
      </c>
      <c r="J170" s="100">
        <f t="shared" si="24"/>
        <v>-693309.69</v>
      </c>
      <c r="K170" s="96" t="s">
        <v>325</v>
      </c>
      <c r="L170" s="155" t="s">
        <v>185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>
        <v>214913.9</v>
      </c>
      <c r="D172" s="121">
        <v>-19435421.6</v>
      </c>
      <c r="E172" s="121">
        <v>-246025.65</v>
      </c>
      <c r="F172" s="117">
        <f>SUM(C172:E172)</f>
        <v>-19466533.35</v>
      </c>
      <c r="G172" s="121">
        <v>433157.59</v>
      </c>
      <c r="H172" s="121">
        <v>-20495926.62</v>
      </c>
      <c r="I172" s="121">
        <v>69925.47</v>
      </c>
      <c r="J172" s="105">
        <f>SUM(G172:I172)</f>
        <v>-19992843.56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>
        <v>18224425.43</v>
      </c>
      <c r="E173" s="127"/>
      <c r="F173" s="117">
        <f>SUM(C173:E173)</f>
        <v>18224425.43</v>
      </c>
      <c r="G173" s="146"/>
      <c r="H173" s="127">
        <v>19299533.87</v>
      </c>
      <c r="I173" s="127"/>
      <c r="J173" s="105">
        <f>SUM(G173:I173)</f>
        <v>19299533.87</v>
      </c>
      <c r="K173" s="96" t="s">
        <v>327</v>
      </c>
      <c r="L173" s="155" t="s">
        <v>356</v>
      </c>
    </row>
    <row r="174" spans="1:12" s="33" customFormat="1" ht="12.75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ht="12.75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aca="true" t="shared" si="25" ref="C177:J177">C168+C170</f>
        <v>680777.34</v>
      </c>
      <c r="D177" s="131">
        <f t="shared" si="25"/>
        <v>1216452.92</v>
      </c>
      <c r="E177" s="131">
        <f t="shared" si="25"/>
        <v>241647.4</v>
      </c>
      <c r="F177" s="131">
        <f t="shared" si="25"/>
        <v>2138877.66</v>
      </c>
      <c r="G177" s="131">
        <f t="shared" si="25"/>
        <v>529157.59</v>
      </c>
      <c r="H177" s="131">
        <f t="shared" si="25"/>
        <v>1325204.89</v>
      </c>
      <c r="I177" s="131">
        <f t="shared" si="25"/>
        <v>890086.5</v>
      </c>
      <c r="J177" s="132">
        <f t="shared" si="25"/>
        <v>2744448.98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="6" customFormat="1" ht="12.75" customHeight="1" hidden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207</v>
      </c>
      <c r="B181" s="170" t="s">
        <v>397</v>
      </c>
      <c r="C181" s="170"/>
      <c r="D181" s="170"/>
      <c r="F181" s="85" t="s">
        <v>210</v>
      </c>
      <c r="G181" s="183"/>
      <c r="H181" s="183"/>
      <c r="I181" s="178" t="s">
        <v>399</v>
      </c>
      <c r="J181" s="178"/>
      <c r="L181" s="155"/>
    </row>
    <row r="182" spans="1:12" s="6" customFormat="1" ht="12.75" customHeight="1" hidden="1">
      <c r="A182" s="85" t="s">
        <v>209</v>
      </c>
      <c r="B182" s="169" t="s">
        <v>208</v>
      </c>
      <c r="C182" s="169"/>
      <c r="D182" s="169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0" ht="12.75" customHeight="1" hidden="1">
      <c r="A185" s="10"/>
      <c r="B185" s="9"/>
      <c r="C185" s="6"/>
      <c r="D185" s="87"/>
      <c r="E185" s="87"/>
      <c r="F185" s="87"/>
      <c r="G185" s="184" t="s">
        <v>213</v>
      </c>
      <c r="H185" s="184"/>
      <c r="I185" s="184"/>
      <c r="J185" s="184"/>
    </row>
    <row r="186" spans="1:10" ht="12.75" customHeight="1" hidden="1">
      <c r="A186" s="10"/>
      <c r="B186" s="9"/>
      <c r="C186" s="171" t="s">
        <v>216</v>
      </c>
      <c r="D186" s="171"/>
      <c r="E186" s="178"/>
      <c r="F186" s="178"/>
      <c r="G186" s="185"/>
      <c r="H186" s="185"/>
      <c r="I186" s="178"/>
      <c r="J186" s="178"/>
    </row>
    <row r="187" spans="1:10" ht="12.75" customHeight="1" hidden="1">
      <c r="A187" s="10"/>
      <c r="B187" s="9"/>
      <c r="C187" s="186" t="s">
        <v>215</v>
      </c>
      <c r="D187" s="186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218</v>
      </c>
      <c r="B189"/>
      <c r="C189" s="178"/>
      <c r="D189" s="178"/>
      <c r="E189" s="185"/>
      <c r="F189" s="185"/>
      <c r="G189" s="178"/>
      <c r="H189" s="178"/>
      <c r="I189" s="178"/>
      <c r="J189" s="178"/>
    </row>
    <row r="190" spans="1:10" ht="12.75" customHeight="1" hidden="1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87" t="s">
        <v>217</v>
      </c>
      <c r="J190" s="187"/>
    </row>
  </sheetData>
  <sheetProtection/>
  <mergeCells count="60">
    <mergeCell ref="J72:J74"/>
    <mergeCell ref="F103:F105"/>
    <mergeCell ref="J103:J105"/>
    <mergeCell ref="F133:F135"/>
    <mergeCell ref="J133:J135"/>
    <mergeCell ref="C102:F102"/>
    <mergeCell ref="G102:J102"/>
    <mergeCell ref="C190:D190"/>
    <mergeCell ref="E189:F189"/>
    <mergeCell ref="C189:D189"/>
    <mergeCell ref="C187:D187"/>
    <mergeCell ref="E187:F187"/>
    <mergeCell ref="I190:J190"/>
    <mergeCell ref="I189:J189"/>
    <mergeCell ref="G190:H190"/>
    <mergeCell ref="G189:H189"/>
    <mergeCell ref="E190:F190"/>
    <mergeCell ref="G187:H187"/>
    <mergeCell ref="G185:J185"/>
    <mergeCell ref="E186:F186"/>
    <mergeCell ref="G186:H186"/>
    <mergeCell ref="I186:J186"/>
    <mergeCell ref="I187:J187"/>
    <mergeCell ref="B9:H9"/>
    <mergeCell ref="B11:H11"/>
    <mergeCell ref="E184:F184"/>
    <mergeCell ref="G184:J184"/>
    <mergeCell ref="G181:H181"/>
    <mergeCell ref="I181:J181"/>
    <mergeCell ref="G182:H182"/>
    <mergeCell ref="J154:J156"/>
    <mergeCell ref="J41:J43"/>
    <mergeCell ref="F72:F74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Татьяна</cp:lastModifiedBy>
  <dcterms:created xsi:type="dcterms:W3CDTF">2011-04-05T12:25:02Z</dcterms:created>
  <dcterms:modified xsi:type="dcterms:W3CDTF">2017-10-13T10:09:21Z</dcterms:modified>
  <cp:category/>
  <cp:version/>
  <cp:contentType/>
  <cp:contentStatus/>
</cp:coreProperties>
</file>